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0110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<sst xmlns="http://schemas.openxmlformats.org/spreadsheetml/2006/main" count="41" uniqueCount="28">
  <si>
    <t>Grade</t>
  </si>
  <si>
    <t>Basis Weight @ Reel
[gsm]</t>
  </si>
  <si>
    <t>Crepe
[%]</t>
  </si>
  <si>
    <t>Reel Trim
[mm]</t>
  </si>
  <si>
    <t>Toilet</t>
  </si>
  <si>
    <t>Towel</t>
  </si>
  <si>
    <t>MG / Towel</t>
  </si>
  <si>
    <t>MG</t>
  </si>
  <si>
    <t>Yankee speed
[mpm]</t>
  </si>
  <si>
    <t>Calculated Capacity
[BDT/day]</t>
  </si>
  <si>
    <t>Headbox consistency
[%]</t>
  </si>
  <si>
    <t>Retention
[%]</t>
  </si>
  <si>
    <t>Calculated headbox flow
[lpm]</t>
  </si>
  <si>
    <t>Calculated Capacity
[BDkg/min]</t>
  </si>
  <si>
    <t>Actual</t>
  </si>
  <si>
    <t>Reworked</t>
  </si>
  <si>
    <t>Headbox Pondside
[mm]</t>
  </si>
  <si>
    <t>Min.</t>
  </si>
  <si>
    <t>Max.</t>
  </si>
  <si>
    <t>Headbox Design Flow Range
[lpm]</t>
  </si>
  <si>
    <t>Calculation based on calculated capacity</t>
  </si>
  <si>
    <t>Calculation based on requested capacity</t>
  </si>
  <si>
    <t>Headbox design data</t>
  </si>
  <si>
    <t>Requested Capacity
[BDT/day]</t>
  </si>
  <si>
    <t>Requested Capacity
[BDkg/min]</t>
  </si>
  <si>
    <t>Calculated Yankee speed
[mpm]</t>
  </si>
  <si>
    <t>calculated value</t>
  </si>
  <si>
    <t>given value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</si>
</sst>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0.0"/>
  </numFmts>
  <fonts count="2">
    <font>
      <sz val="10"/>
      <name val="Arial CE"/>
      <family val="0"/>
    </font>
    <font>
      <b/>
      <u val="single"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9" fontId="0" fillId="2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 applyProtection="1">
      <alignment horizontal="center"/>
      <protection locked="0"/>
    </xf>
    <xf numFmtId="166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 locked="0"/>
    </xf>
    <xf numFmtId="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2" borderId="0" xfId="0" applyNumberForma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25"/>
  <sheetViews>
    <sheetView tabSelected="1" workbookViewId="0" topLeftCell="A1">
      <selection activeCell="J6" sqref="J6"/>
    </sheetView>
  </sheetViews>
  <sheetFormatPr defaultColWidth="9.00390625" defaultRowHeight="12.75"/>
  <cols>
    <col min="3" max="3" width="10.375" style="0" bestFit="1" customWidth="1"/>
    <col min="5" max="5" width="9.125" style="2" customWidth="1"/>
    <col min="7" max="7" width="11.125" style="0" customWidth="1"/>
    <col min="8" max="8" width="9.75390625" style="3" bestFit="1" customWidth="1"/>
    <col min="9" max="9" width="10.25390625" style="3" bestFit="1" customWidth="1"/>
    <col min="10" max="10" width="11.00390625" style="0" customWidth="1"/>
    <col min="12" max="12" width="10.75390625" style="4" customWidth="1"/>
  </cols>
  <sheetData>
    <row r="3" spans="3:12" ht="18">
      <c r="C3" s="22" t="s">
        <v>20</v>
      </c>
      <c r="D3" s="22"/>
      <c r="E3" s="22"/>
      <c r="F3" s="22"/>
      <c r="G3" s="22"/>
      <c r="H3" s="22"/>
      <c r="I3" s="22"/>
      <c r="J3" s="22"/>
      <c r="K3" s="22"/>
      <c r="L3" s="22"/>
    </row>
    <row r="5" spans="3:12" s="1" customFormat="1" ht="51">
      <c r="C5" s="5" t="s">
        <v>0</v>
      </c>
      <c r="D5" s="6" t="s">
        <v>1</v>
      </c>
      <c r="E5" s="7" t="s">
        <v>2</v>
      </c>
      <c r="F5" s="6" t="s">
        <v>3</v>
      </c>
      <c r="G5" s="6" t="s">
        <v>8</v>
      </c>
      <c r="H5" s="8" t="s">
        <v>9</v>
      </c>
      <c r="I5" s="8" t="s">
        <v>13</v>
      </c>
      <c r="J5" s="6" t="s">
        <v>10</v>
      </c>
      <c r="K5" s="6" t="s">
        <v>11</v>
      </c>
      <c r="L5" s="9" t="s">
        <v>12</v>
      </c>
    </row>
    <row r="6" spans="3:12" s="1" customFormat="1" ht="12.75">
      <c r="C6" s="5" t="s">
        <v>4</v>
      </c>
      <c r="D6" s="10">
        <v>17</v>
      </c>
      <c r="E6" s="11">
        <v>0.16</v>
      </c>
      <c r="F6" s="26">
        <v>4800</v>
      </c>
      <c r="G6" s="10">
        <v>670</v>
      </c>
      <c r="H6" s="12">
        <f>(D6*(1-E6))*($F$6/1000)*G6/694.4</f>
        <v>66.13548387096773</v>
      </c>
      <c r="I6" s="12">
        <f>H6*1000/(24*60)</f>
        <v>45.9274193548387</v>
      </c>
      <c r="J6" s="13">
        <v>0.002</v>
      </c>
      <c r="K6" s="11">
        <v>0.65</v>
      </c>
      <c r="L6" s="14">
        <f>I6/(J6*K6)</f>
        <v>35328.784119106684</v>
      </c>
    </row>
    <row r="7" spans="3:12" s="1" customFormat="1" ht="12.75">
      <c r="C7" s="5" t="s">
        <v>5</v>
      </c>
      <c r="D7" s="10">
        <v>30</v>
      </c>
      <c r="E7" s="11">
        <v>0.07</v>
      </c>
      <c r="F7" s="26"/>
      <c r="G7" s="10">
        <v>432</v>
      </c>
      <c r="H7" s="12">
        <f>(D7*(1-E7))*($F$6/1000)*G7/694.4</f>
        <v>83.31428571428572</v>
      </c>
      <c r="I7" s="12">
        <f>H7*1000/(24*60)</f>
        <v>57.857142857142854</v>
      </c>
      <c r="J7" s="13">
        <v>0.002</v>
      </c>
      <c r="K7" s="11">
        <v>0.65</v>
      </c>
      <c r="L7" s="14">
        <f>I7/(J7*K7)</f>
        <v>44505.4945054945</v>
      </c>
    </row>
    <row r="8" spans="3:12" s="1" customFormat="1" ht="12.75">
      <c r="C8" s="5" t="s">
        <v>6</v>
      </c>
      <c r="D8" s="10">
        <v>40</v>
      </c>
      <c r="E8" s="11">
        <v>0</v>
      </c>
      <c r="F8" s="26"/>
      <c r="G8" s="10">
        <v>305</v>
      </c>
      <c r="H8" s="12">
        <f>(D8*(1-E8))*($F$6/1000)*G8/694.4</f>
        <v>84.33179723502305</v>
      </c>
      <c r="I8" s="12">
        <f>H8*1000/(24*60)</f>
        <v>58.563748079877115</v>
      </c>
      <c r="J8" s="13">
        <v>0.002</v>
      </c>
      <c r="K8" s="11">
        <v>0.8</v>
      </c>
      <c r="L8" s="14">
        <f>I8/(J8*K8)</f>
        <v>36602.342549923196</v>
      </c>
    </row>
    <row r="9" spans="3:12" s="1" customFormat="1" ht="12.75">
      <c r="C9" s="5" t="s">
        <v>7</v>
      </c>
      <c r="D9" s="10">
        <v>60</v>
      </c>
      <c r="E9" s="11">
        <v>0</v>
      </c>
      <c r="F9" s="26"/>
      <c r="G9" s="10">
        <v>190</v>
      </c>
      <c r="H9" s="12">
        <f>(D9*(1-E9))*($F$6/1000)*G9/694.4</f>
        <v>78.80184331797236</v>
      </c>
      <c r="I9" s="12">
        <f>H9*1000/(24*60)</f>
        <v>54.723502304147466</v>
      </c>
      <c r="J9" s="13">
        <v>0.002</v>
      </c>
      <c r="K9" s="11">
        <v>0.8</v>
      </c>
      <c r="L9" s="14">
        <f>I9/(J9*K9)</f>
        <v>34202.188940092165</v>
      </c>
    </row>
    <row r="12" spans="3:12" ht="18">
      <c r="C12" s="23" t="s">
        <v>21</v>
      </c>
      <c r="D12" s="23"/>
      <c r="E12" s="23"/>
      <c r="F12" s="23"/>
      <c r="G12" s="23"/>
      <c r="H12" s="23"/>
      <c r="I12" s="23"/>
      <c r="J12" s="23"/>
      <c r="K12" s="23"/>
      <c r="L12" s="23"/>
    </row>
    <row r="14" spans="3:12" ht="51">
      <c r="C14" s="5" t="s">
        <v>0</v>
      </c>
      <c r="D14" s="6" t="s">
        <v>1</v>
      </c>
      <c r="E14" s="7" t="s">
        <v>2</v>
      </c>
      <c r="F14" s="6" t="s">
        <v>3</v>
      </c>
      <c r="G14" s="6" t="s">
        <v>25</v>
      </c>
      <c r="H14" s="8" t="s">
        <v>23</v>
      </c>
      <c r="I14" s="8" t="s">
        <v>24</v>
      </c>
      <c r="J14" s="6" t="s">
        <v>10</v>
      </c>
      <c r="K14" s="6" t="s">
        <v>11</v>
      </c>
      <c r="L14" s="9" t="s">
        <v>12</v>
      </c>
    </row>
    <row r="15" spans="3:12" ht="12.75">
      <c r="C15" s="5" t="s">
        <v>4</v>
      </c>
      <c r="D15" s="10">
        <v>17</v>
      </c>
      <c r="E15" s="11">
        <v>0.16</v>
      </c>
      <c r="F15" s="26">
        <v>4800</v>
      </c>
      <c r="G15" s="15">
        <f>H15*694.4/(($F$15/1000)*(D15*(1-E15)))</f>
        <v>668.6274509803922</v>
      </c>
      <c r="H15" s="16">
        <v>66</v>
      </c>
      <c r="I15" s="12">
        <f>H15*1000/(24*60)</f>
        <v>45.833333333333336</v>
      </c>
      <c r="J15" s="13">
        <v>0.002</v>
      </c>
      <c r="K15" s="11">
        <v>0.65</v>
      </c>
      <c r="L15" s="14">
        <f>I15/(J15*K15)</f>
        <v>35256.41025641025</v>
      </c>
    </row>
    <row r="16" spans="3:12" ht="12.75">
      <c r="C16" s="5" t="s">
        <v>5</v>
      </c>
      <c r="D16" s="10">
        <v>30</v>
      </c>
      <c r="E16" s="11">
        <v>0.07</v>
      </c>
      <c r="F16" s="26"/>
      <c r="G16" s="15">
        <f>H16*694.4/(($F$15/1000)*(D16*(1-E16)))</f>
        <v>456.2962962962963</v>
      </c>
      <c r="H16" s="16">
        <v>88</v>
      </c>
      <c r="I16" s="12">
        <f>H16*1000/(24*60)</f>
        <v>61.111111111111114</v>
      </c>
      <c r="J16" s="13">
        <v>0.002</v>
      </c>
      <c r="K16" s="11">
        <v>0.65</v>
      </c>
      <c r="L16" s="14">
        <f>I16/(J16*K16)</f>
        <v>47008.54700854701</v>
      </c>
    </row>
    <row r="17" spans="3:12" ht="12.75">
      <c r="C17" s="5" t="s">
        <v>6</v>
      </c>
      <c r="D17" s="10">
        <v>40</v>
      </c>
      <c r="E17" s="11">
        <v>0</v>
      </c>
      <c r="F17" s="26"/>
      <c r="G17" s="15">
        <f>H17*694.4/(($F$15/1000)*(D17*(1-E17)))</f>
        <v>282.09999999999997</v>
      </c>
      <c r="H17" s="16">
        <v>78</v>
      </c>
      <c r="I17" s="12">
        <f>H17*1000/(24*60)</f>
        <v>54.166666666666664</v>
      </c>
      <c r="J17" s="13">
        <v>0.002</v>
      </c>
      <c r="K17" s="11">
        <v>0.8</v>
      </c>
      <c r="L17" s="14">
        <f>I17/(J17*K17)</f>
        <v>33854.166666666664</v>
      </c>
    </row>
    <row r="18" spans="3:12" ht="12.75">
      <c r="C18" s="5" t="s">
        <v>7</v>
      </c>
      <c r="D18" s="10">
        <v>60</v>
      </c>
      <c r="E18" s="11">
        <v>0</v>
      </c>
      <c r="F18" s="26"/>
      <c r="G18" s="15">
        <f>H18*694.4/(($F$15/1000)*(D18*(1-E18)))</f>
        <v>171.1888888888889</v>
      </c>
      <c r="H18" s="16">
        <v>71</v>
      </c>
      <c r="I18" s="12">
        <f>H18*1000/(24*60)</f>
        <v>49.30555555555556</v>
      </c>
      <c r="J18" s="13">
        <v>0.002</v>
      </c>
      <c r="K18" s="11">
        <v>0.8</v>
      </c>
      <c r="L18" s="14">
        <f>I18/(J18*K18)</f>
        <v>30815.972222222223</v>
      </c>
    </row>
    <row r="21" spans="3:7" ht="18">
      <c r="C21" s="23" t="s">
        <v>22</v>
      </c>
      <c r="D21" s="23"/>
      <c r="E21" s="23"/>
      <c r="F21" s="23"/>
      <c r="G21" s="23"/>
    </row>
    <row r="22" spans="3:12" ht="27" customHeight="1">
      <c r="C22" s="27" t="s">
        <v>16</v>
      </c>
      <c r="D22" s="27"/>
      <c r="E22" s="28" t="s">
        <v>19</v>
      </c>
      <c r="F22" s="28"/>
      <c r="G22" s="28"/>
      <c r="J22" s="19" t="s">
        <v>26</v>
      </c>
      <c r="K22" s="20"/>
      <c r="L22" s="21" t="s">
        <v>27</v>
      </c>
    </row>
    <row r="23" spans="3:7" ht="12.75">
      <c r="C23" s="5" t="s">
        <v>14</v>
      </c>
      <c r="D23" s="5" t="s">
        <v>15</v>
      </c>
      <c r="E23" s="17"/>
      <c r="F23" s="5" t="s">
        <v>14</v>
      </c>
      <c r="G23" s="5" t="s">
        <v>15</v>
      </c>
    </row>
    <row r="24" spans="3:7" ht="12.75">
      <c r="C24" s="24">
        <v>5200</v>
      </c>
      <c r="D24" s="24">
        <v>4900</v>
      </c>
      <c r="E24" s="17" t="s">
        <v>17</v>
      </c>
      <c r="F24" s="5">
        <v>34000</v>
      </c>
      <c r="G24" s="18">
        <f>F24*$D$24/$C$24</f>
        <v>32038.46153846154</v>
      </c>
    </row>
    <row r="25" spans="3:7" ht="12.75">
      <c r="C25" s="25"/>
      <c r="D25" s="25"/>
      <c r="E25" s="17" t="s">
        <v>18</v>
      </c>
      <c r="F25" s="5">
        <v>67000</v>
      </c>
      <c r="G25" s="18">
        <f>F25*$D$24/$C$24</f>
        <v>63134.61538461538</v>
      </c>
    </row>
  </sheetData>
  <sheetProtection sheet="1" objects="1" scenarios="1"/>
  <mergeCells count="9">
    <mergeCell ref="C3:L3"/>
    <mergeCell ref="C21:G21"/>
    <mergeCell ref="C24:C25"/>
    <mergeCell ref="D24:D25"/>
    <mergeCell ref="F6:F9"/>
    <mergeCell ref="C22:D22"/>
    <mergeCell ref="E22:G22"/>
    <mergeCell ref="F15:F18"/>
    <mergeCell ref="C12:L12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PMPoland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tbmorawa</dc:creator>
  <cp:keywords/>
  <dc:description/>
  <cp:lastModifiedBy>azkulins</cp:lastModifiedBy>
  <cp:lastPrinted>2009-06-02T07:59:02Z</cp:lastPrinted>
  <dcterms:created xsi:type="dcterms:W3CDTF">2009-06-01T13:19:17Z</dcterms:created>
  <dcterms:modified xsi:type="dcterms:W3CDTF">2009-06-02T08:54:19Z</dcterms:modified>
  <cp:category/>
  <cp:version/>
  <cp:contentType/>
  <cp:contentStatus/>
</cp:coreProperties>
</file>